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5521" windowWidth="19440" windowHeight="6390" activeTab="0"/>
  </bookViews>
  <sheets>
    <sheet name="2016 г" sheetId="1" r:id="rId1"/>
  </sheets>
  <definedNames>
    <definedName name="_xlnm.Print_Area" localSheetId="0">'2016 г'!$A$1:$N$50</definedName>
  </definedNames>
  <calcPr fullCalcOnLoad="1"/>
</workbook>
</file>

<file path=xl/sharedStrings.xml><?xml version="1.0" encoding="utf-8"?>
<sst xmlns="http://schemas.openxmlformats.org/spreadsheetml/2006/main" count="31" uniqueCount="31">
  <si>
    <t>№</t>
  </si>
  <si>
    <t>Адрес</t>
  </si>
  <si>
    <t>ул.Щорса, 1</t>
  </si>
  <si>
    <t>3а</t>
  </si>
  <si>
    <t>3б</t>
  </si>
  <si>
    <t>9а</t>
  </si>
  <si>
    <t>11а</t>
  </si>
  <si>
    <t>6а</t>
  </si>
  <si>
    <t>ул.Гагарина,  8</t>
  </si>
  <si>
    <t>12а</t>
  </si>
  <si>
    <t>14а</t>
  </si>
  <si>
    <t>ул.Правды, 102</t>
  </si>
  <si>
    <t>1б</t>
  </si>
  <si>
    <t>Начислено</t>
  </si>
  <si>
    <t>руб.</t>
  </si>
  <si>
    <t>Отчет по затратам на содержание и текущий ремонт</t>
  </si>
  <si>
    <t>Итого</t>
  </si>
  <si>
    <t>ул.им.Ю.Горохова, 2</t>
  </si>
  <si>
    <t>ул. Шуйская, 22</t>
  </si>
  <si>
    <t>ул. В. Боборыкина, 3</t>
  </si>
  <si>
    <t>Поступило средств</t>
  </si>
  <si>
    <t>Выполнено работ (оказано услуг)</t>
  </si>
  <si>
    <t>Финансовый результат с учетом задолженности</t>
  </si>
  <si>
    <t>ул. им.Менделеева, 1</t>
  </si>
  <si>
    <t>ул. им.Менделеева, 1а</t>
  </si>
  <si>
    <t>Директор ООО "ЖилСервис Автоагрегат"                                                           Н.Н. Архиповский</t>
  </si>
  <si>
    <t>Финансовый результат на 01.01.2017 г.</t>
  </si>
  <si>
    <t>2017 год</t>
  </si>
  <si>
    <t>Задолженность за 2017 год</t>
  </si>
  <si>
    <t>Общая сумма задолженности на 01.01.18</t>
  </si>
  <si>
    <t>Финансовый результат на 01.01.2018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</si>
</sst>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_-* #,##0.0_р_._-;\-* #,##0.0_р_._-;_-* &quot;-&quot;??_р_._-;_-@_-"/>
    <numFmt numFmtId="167" formatCode="_-* #,##0_р_._-;\-* #,##0_р_._-;_-* &quot;-&quot;??_р_._-;_-@_-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sz val="9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8"/>
      <name val="Arial Cyr"/>
      <family val="0"/>
    </font>
    <font>
      <b/>
      <sz val="11"/>
      <color indexed="1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3" tint="-0.24997000396251678"/>
      <name val="Arial Cyr"/>
      <family val="0"/>
    </font>
    <font>
      <b/>
      <sz val="11"/>
      <color theme="3" tint="-0.24997000396251678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dotted"/>
    </border>
    <border>
      <left style="medium"/>
      <right style="medium"/>
      <top style="dotted"/>
      <bottom style="dotted"/>
    </border>
    <border>
      <left style="medium"/>
      <right style="medium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dotted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4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5" fillId="0" borderId="15" xfId="0" applyFont="1" applyBorder="1" applyAlignment="1">
      <alignment vertical="center"/>
    </xf>
    <xf numFmtId="2" fontId="44" fillId="0" borderId="16" xfId="0" applyNumberFormat="1" applyFont="1" applyBorder="1" applyAlignment="1">
      <alignment horizontal="center"/>
    </xf>
    <xf numFmtId="0" fontId="44" fillId="0" borderId="17" xfId="0" applyFont="1" applyBorder="1" applyAlignment="1">
      <alignment horizontal="center"/>
    </xf>
    <xf numFmtId="2" fontId="44" fillId="0" borderId="17" xfId="0" applyNumberFormat="1" applyFont="1" applyBorder="1" applyAlignment="1">
      <alignment horizontal="center"/>
    </xf>
    <xf numFmtId="0" fontId="44" fillId="0" borderId="18" xfId="0" applyFont="1" applyBorder="1" applyAlignment="1">
      <alignment horizontal="center"/>
    </xf>
    <xf numFmtId="2" fontId="44" fillId="0" borderId="18" xfId="0" applyNumberFormat="1" applyFont="1" applyBorder="1" applyAlignment="1">
      <alignment horizontal="center"/>
    </xf>
    <xf numFmtId="0" fontId="44" fillId="0" borderId="16" xfId="0" applyFont="1" applyBorder="1" applyAlignment="1">
      <alignment horizontal="center"/>
    </xf>
    <xf numFmtId="0" fontId="44" fillId="0" borderId="19" xfId="0" applyFont="1" applyBorder="1" applyAlignment="1">
      <alignment horizontal="center"/>
    </xf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12" xfId="0" applyBorder="1" applyAlignment="1">
      <alignment horizontal="center"/>
    </xf>
    <xf numFmtId="164" fontId="45" fillId="0" borderId="14" xfId="0" applyNumberFormat="1" applyFont="1" applyBorder="1" applyAlignment="1">
      <alignment horizontal="center" vertical="center"/>
    </xf>
    <xf numFmtId="164" fontId="45" fillId="0" borderId="10" xfId="0" applyNumberFormat="1" applyFont="1" applyBorder="1" applyAlignment="1">
      <alignment horizontal="center"/>
    </xf>
    <xf numFmtId="164" fontId="45" fillId="0" borderId="20" xfId="0" applyNumberFormat="1" applyFont="1" applyBorder="1" applyAlignment="1">
      <alignment horizontal="center"/>
    </xf>
    <xf numFmtId="164" fontId="7" fillId="0" borderId="0" xfId="0" applyNumberFormat="1" applyFont="1" applyAlignment="1">
      <alignment/>
    </xf>
    <xf numFmtId="164" fontId="6" fillId="0" borderId="10" xfId="0" applyNumberFormat="1" applyFont="1" applyBorder="1" applyAlignment="1">
      <alignment horizontal="center"/>
    </xf>
    <xf numFmtId="164" fontId="6" fillId="0" borderId="14" xfId="0" applyNumberFormat="1" applyFont="1" applyBorder="1" applyAlignment="1">
      <alignment horizontal="center"/>
    </xf>
    <xf numFmtId="164" fontId="45" fillId="0" borderId="14" xfId="0" applyNumberFormat="1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164" fontId="7" fillId="0" borderId="21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2" fontId="0" fillId="0" borderId="16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0" borderId="18" xfId="0" applyNumberFormat="1" applyFont="1" applyBorder="1" applyAlignment="1">
      <alignment horizontal="center"/>
    </xf>
    <xf numFmtId="2" fontId="0" fillId="0" borderId="22" xfId="0" applyNumberFormat="1" applyFont="1" applyBorder="1" applyAlignment="1">
      <alignment horizontal="center"/>
    </xf>
    <xf numFmtId="0" fontId="0" fillId="0" borderId="18" xfId="0" applyFont="1" applyBorder="1" applyAlignment="1">
      <alignment horizontal="left"/>
    </xf>
    <xf numFmtId="0" fontId="0" fillId="0" borderId="23" xfId="0" applyFont="1" applyBorder="1" applyAlignment="1">
      <alignment/>
    </xf>
    <xf numFmtId="0" fontId="0" fillId="0" borderId="17" xfId="0" applyFont="1" applyBorder="1" applyAlignment="1">
      <alignment horizontal="left"/>
    </xf>
    <xf numFmtId="0" fontId="0" fillId="0" borderId="24" xfId="0" applyFont="1" applyBorder="1" applyAlignment="1">
      <alignment/>
    </xf>
    <xf numFmtId="0" fontId="44" fillId="0" borderId="22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view="pageBreakPreview" zoomScale="110" zoomScaleSheetLayoutView="110" zoomScalePageLayoutView="0" workbookViewId="0" topLeftCell="A22">
      <selection activeCell="N46" sqref="N46"/>
    </sheetView>
  </sheetViews>
  <sheetFormatPr defaultColWidth="9.00390625" defaultRowHeight="12.75"/>
  <cols>
    <col min="1" max="1" width="3.625" style="0" customWidth="1"/>
    <col min="2" max="2" width="19.875" style="0" customWidth="1"/>
    <col min="3" max="3" width="12.375" style="0" customWidth="1"/>
    <col min="4" max="4" width="13.375" style="0" customWidth="1"/>
    <col min="5" max="5" width="14.125" style="0" customWidth="1"/>
    <col min="6" max="6" width="14.375" style="0" customWidth="1"/>
    <col min="7" max="7" width="14.25390625" style="0" customWidth="1"/>
    <col min="8" max="8" width="13.00390625" style="0" customWidth="1"/>
    <col min="9" max="9" width="13.25390625" style="0" customWidth="1"/>
    <col min="10" max="13" width="9.125" style="0" hidden="1" customWidth="1"/>
    <col min="14" max="14" width="15.00390625" style="0" customWidth="1"/>
  </cols>
  <sheetData>
    <row r="1" spans="9:14" ht="12.75">
      <c r="I1" s="1"/>
      <c r="N1" s="1" t="s">
        <v>27</v>
      </c>
    </row>
    <row r="2" spans="1:9" ht="15">
      <c r="A2" s="49" t="s">
        <v>15</v>
      </c>
      <c r="B2" s="49"/>
      <c r="C2" s="49"/>
      <c r="D2" s="49"/>
      <c r="E2" s="49"/>
      <c r="F2" s="49"/>
      <c r="G2" s="49"/>
      <c r="H2" s="49"/>
      <c r="I2" s="49"/>
    </row>
    <row r="3" spans="1:14" ht="15" customHeight="1" thickBot="1">
      <c r="A3" s="9"/>
      <c r="B3" s="9"/>
      <c r="C3" s="9"/>
      <c r="D3" s="10"/>
      <c r="E3" s="10"/>
      <c r="F3" s="10"/>
      <c r="G3" s="10"/>
      <c r="H3" s="10"/>
      <c r="I3" s="1"/>
      <c r="N3" s="1" t="s">
        <v>14</v>
      </c>
    </row>
    <row r="4" spans="1:14" s="8" customFormat="1" ht="55.5" customHeight="1" thickBot="1">
      <c r="A4" s="7" t="s">
        <v>0</v>
      </c>
      <c r="B4" s="7" t="s">
        <v>1</v>
      </c>
      <c r="C4" s="7" t="s">
        <v>26</v>
      </c>
      <c r="D4" s="7" t="s">
        <v>13</v>
      </c>
      <c r="E4" s="7" t="s">
        <v>20</v>
      </c>
      <c r="F4" s="7" t="s">
        <v>28</v>
      </c>
      <c r="G4" s="7" t="s">
        <v>29</v>
      </c>
      <c r="H4" s="7" t="s">
        <v>21</v>
      </c>
      <c r="I4" s="6" t="s">
        <v>30</v>
      </c>
      <c r="N4" s="34" t="s">
        <v>22</v>
      </c>
    </row>
    <row r="5" spans="1:14" s="8" customFormat="1" ht="13.5" thickBot="1">
      <c r="A5" s="2">
        <v>1</v>
      </c>
      <c r="B5" s="2">
        <v>2</v>
      </c>
      <c r="C5" s="2">
        <v>3</v>
      </c>
      <c r="D5" s="11">
        <v>4</v>
      </c>
      <c r="E5" s="11">
        <v>5</v>
      </c>
      <c r="F5" s="12">
        <v>6</v>
      </c>
      <c r="G5" s="12">
        <v>7</v>
      </c>
      <c r="H5" s="14">
        <v>8</v>
      </c>
      <c r="I5" s="13">
        <v>9</v>
      </c>
      <c r="N5" s="26">
        <v>10</v>
      </c>
    </row>
    <row r="6" spans="1:14" s="23" customFormat="1" ht="18" customHeight="1">
      <c r="A6" s="36">
        <v>1</v>
      </c>
      <c r="B6" s="37" t="s">
        <v>2</v>
      </c>
      <c r="C6" s="21">
        <v>104627.11</v>
      </c>
      <c r="D6" s="16">
        <v>823777.49</v>
      </c>
      <c r="E6" s="16">
        <v>797105.96</v>
      </c>
      <c r="F6" s="38">
        <f>E6-D6</f>
        <v>-26671.530000000028</v>
      </c>
      <c r="G6" s="17">
        <v>87967.62</v>
      </c>
      <c r="H6" s="16">
        <v>828857.88</v>
      </c>
      <c r="I6" s="38">
        <f>C6+D6-H6</f>
        <v>99546.71999999997</v>
      </c>
      <c r="N6" s="38">
        <f>I6-G6</f>
        <v>11579.099999999977</v>
      </c>
    </row>
    <row r="7" spans="1:14" s="23" customFormat="1" ht="18" customHeight="1">
      <c r="A7" s="36">
        <v>2</v>
      </c>
      <c r="B7" s="39" t="s">
        <v>12</v>
      </c>
      <c r="C7" s="22">
        <v>143222.24</v>
      </c>
      <c r="D7" s="17">
        <v>619832.94</v>
      </c>
      <c r="E7" s="17">
        <v>597407.56</v>
      </c>
      <c r="F7" s="40">
        <f>E7-D7</f>
        <v>-22425.37999999989</v>
      </c>
      <c r="G7" s="17">
        <v>162447.99</v>
      </c>
      <c r="H7" s="17">
        <v>620095.45</v>
      </c>
      <c r="I7" s="40">
        <f>C7+D7-H7</f>
        <v>142959.72999999998</v>
      </c>
      <c r="N7" s="40">
        <f>I7-G7</f>
        <v>-19488.26000000001</v>
      </c>
    </row>
    <row r="8" spans="1:14" s="23" customFormat="1" ht="18" customHeight="1">
      <c r="A8" s="36">
        <v>3</v>
      </c>
      <c r="B8" s="39" t="s">
        <v>3</v>
      </c>
      <c r="C8" s="22">
        <v>57468.8</v>
      </c>
      <c r="D8" s="17">
        <v>608328.43</v>
      </c>
      <c r="E8" s="17">
        <v>589561.4</v>
      </c>
      <c r="F8" s="40">
        <f aca="true" t="shared" si="0" ref="F8:F45">E8-D8</f>
        <v>-18767.030000000028</v>
      </c>
      <c r="G8" s="17">
        <v>63637.95</v>
      </c>
      <c r="H8" s="17">
        <v>585757.63</v>
      </c>
      <c r="I8" s="40">
        <f aca="true" t="shared" si="1" ref="I8:I44">C8+D8-H8</f>
        <v>80039.6000000001</v>
      </c>
      <c r="N8" s="40">
        <f aca="true" t="shared" si="2" ref="N8:N45">I8-G8</f>
        <v>16401.650000000096</v>
      </c>
    </row>
    <row r="9" spans="1:14" s="23" customFormat="1" ht="18" customHeight="1">
      <c r="A9" s="36">
        <v>4</v>
      </c>
      <c r="B9" s="39" t="s">
        <v>4</v>
      </c>
      <c r="C9" s="22">
        <v>50068.42</v>
      </c>
      <c r="D9" s="17">
        <v>605560.83</v>
      </c>
      <c r="E9" s="17">
        <v>612712.31</v>
      </c>
      <c r="F9" s="40">
        <f t="shared" si="0"/>
        <v>7151.480000000098</v>
      </c>
      <c r="G9" s="17">
        <v>34106.58</v>
      </c>
      <c r="H9" s="17">
        <v>612801.74</v>
      </c>
      <c r="I9" s="40">
        <f t="shared" si="1"/>
        <v>42827.51000000001</v>
      </c>
      <c r="N9" s="40">
        <f t="shared" si="2"/>
        <v>8720.930000000008</v>
      </c>
    </row>
    <row r="10" spans="1:14" s="23" customFormat="1" ht="18" customHeight="1">
      <c r="A10" s="36">
        <v>5</v>
      </c>
      <c r="B10" s="39">
        <v>5</v>
      </c>
      <c r="C10" s="22">
        <v>121281.31</v>
      </c>
      <c r="D10" s="17">
        <v>951243.32</v>
      </c>
      <c r="E10" s="17">
        <v>952225</v>
      </c>
      <c r="F10" s="40">
        <f t="shared" si="0"/>
        <v>981.6800000000512</v>
      </c>
      <c r="G10" s="17">
        <v>88843.74</v>
      </c>
      <c r="H10" s="17">
        <v>960020.89</v>
      </c>
      <c r="I10" s="40">
        <f t="shared" si="1"/>
        <v>112503.73999999987</v>
      </c>
      <c r="N10" s="40">
        <f t="shared" si="2"/>
        <v>23659.99999999987</v>
      </c>
    </row>
    <row r="11" spans="1:14" s="23" customFormat="1" ht="18" customHeight="1">
      <c r="A11" s="36">
        <v>6</v>
      </c>
      <c r="B11" s="39">
        <v>7</v>
      </c>
      <c r="C11" s="22">
        <v>84127.2</v>
      </c>
      <c r="D11" s="17">
        <v>2677543.6</v>
      </c>
      <c r="E11" s="17">
        <v>2556163.43</v>
      </c>
      <c r="F11" s="40">
        <f t="shared" si="0"/>
        <v>-121380.16999999993</v>
      </c>
      <c r="G11" s="17">
        <v>372983.7</v>
      </c>
      <c r="H11" s="17">
        <v>2513351.57</v>
      </c>
      <c r="I11" s="40">
        <f t="shared" si="1"/>
        <v>248319.23000000045</v>
      </c>
      <c r="N11" s="40">
        <f t="shared" si="2"/>
        <v>-124664.46999999956</v>
      </c>
    </row>
    <row r="12" spans="1:14" s="23" customFormat="1" ht="18" customHeight="1">
      <c r="A12" s="36">
        <v>7</v>
      </c>
      <c r="B12" s="39" t="s">
        <v>5</v>
      </c>
      <c r="C12" s="22">
        <v>-147316.57</v>
      </c>
      <c r="D12" s="17">
        <v>521522.14</v>
      </c>
      <c r="E12" s="17">
        <v>534733.1</v>
      </c>
      <c r="F12" s="40">
        <f t="shared" si="0"/>
        <v>13210.959999999963</v>
      </c>
      <c r="G12" s="17">
        <v>44133.09</v>
      </c>
      <c r="H12" s="17">
        <v>545050.65</v>
      </c>
      <c r="I12" s="40">
        <f t="shared" si="1"/>
        <v>-170845.08000000002</v>
      </c>
      <c r="N12" s="40">
        <f t="shared" si="2"/>
        <v>-214978.17</v>
      </c>
    </row>
    <row r="13" spans="1:14" s="23" customFormat="1" ht="18" customHeight="1">
      <c r="A13" s="36">
        <v>8</v>
      </c>
      <c r="B13" s="39">
        <v>11</v>
      </c>
      <c r="C13" s="22">
        <v>72150.72</v>
      </c>
      <c r="D13" s="17">
        <v>818110.33</v>
      </c>
      <c r="E13" s="17">
        <v>796060.37</v>
      </c>
      <c r="F13" s="40">
        <f t="shared" si="0"/>
        <v>-22049.959999999963</v>
      </c>
      <c r="G13" s="17">
        <v>75729.74</v>
      </c>
      <c r="H13" s="17">
        <v>816147.17</v>
      </c>
      <c r="I13" s="40">
        <f t="shared" si="1"/>
        <v>74113.87999999989</v>
      </c>
      <c r="N13" s="40">
        <f t="shared" si="2"/>
        <v>-1615.860000000117</v>
      </c>
    </row>
    <row r="14" spans="1:14" s="23" customFormat="1" ht="18" customHeight="1">
      <c r="A14" s="36">
        <v>9</v>
      </c>
      <c r="B14" s="39" t="s">
        <v>6</v>
      </c>
      <c r="C14" s="22">
        <v>-5529.3</v>
      </c>
      <c r="D14" s="17">
        <v>588348.48</v>
      </c>
      <c r="E14" s="17">
        <v>574963.2</v>
      </c>
      <c r="F14" s="40">
        <f t="shared" si="0"/>
        <v>-13385.280000000028</v>
      </c>
      <c r="G14" s="17">
        <v>37030.08</v>
      </c>
      <c r="H14" s="17">
        <v>617445.34</v>
      </c>
      <c r="I14" s="40">
        <f t="shared" si="1"/>
        <v>-34626.16000000003</v>
      </c>
      <c r="N14" s="40">
        <f t="shared" si="2"/>
        <v>-71656.24000000003</v>
      </c>
    </row>
    <row r="15" spans="1:14" s="23" customFormat="1" ht="18" customHeight="1">
      <c r="A15" s="36">
        <v>10</v>
      </c>
      <c r="B15" s="39">
        <v>13</v>
      </c>
      <c r="C15" s="22">
        <v>-22508.75</v>
      </c>
      <c r="D15" s="17">
        <v>889179.08</v>
      </c>
      <c r="E15" s="17">
        <v>859167.87</v>
      </c>
      <c r="F15" s="40">
        <f t="shared" si="0"/>
        <v>-30011.209999999963</v>
      </c>
      <c r="G15" s="17">
        <v>112937.1</v>
      </c>
      <c r="H15" s="17">
        <v>850653.02</v>
      </c>
      <c r="I15" s="40">
        <f t="shared" si="1"/>
        <v>16017.30999999994</v>
      </c>
      <c r="N15" s="40">
        <f t="shared" si="2"/>
        <v>-96919.79000000007</v>
      </c>
    </row>
    <row r="16" spans="1:14" s="23" customFormat="1" ht="18" customHeight="1">
      <c r="A16" s="36">
        <v>11</v>
      </c>
      <c r="B16" s="36">
        <v>64</v>
      </c>
      <c r="C16" s="22">
        <v>127363.86</v>
      </c>
      <c r="D16" s="17">
        <v>2507435.61</v>
      </c>
      <c r="E16" s="17">
        <v>2392309.52</v>
      </c>
      <c r="F16" s="40">
        <f t="shared" si="0"/>
        <v>-115126.08999999985</v>
      </c>
      <c r="G16" s="17">
        <v>252814.24</v>
      </c>
      <c r="H16" s="17">
        <v>2487338.46</v>
      </c>
      <c r="I16" s="40">
        <f t="shared" si="1"/>
        <v>147461.00999999978</v>
      </c>
      <c r="J16" s="44"/>
      <c r="K16" s="44"/>
      <c r="L16" s="44"/>
      <c r="M16" s="44"/>
      <c r="N16" s="40">
        <f t="shared" si="2"/>
        <v>-105353.23000000021</v>
      </c>
    </row>
    <row r="17" spans="1:14" s="23" customFormat="1" ht="18" customHeight="1">
      <c r="A17" s="36">
        <v>12</v>
      </c>
      <c r="B17" s="43" t="s">
        <v>17</v>
      </c>
      <c r="C17" s="19">
        <v>66634.16</v>
      </c>
      <c r="D17" s="20">
        <v>690488.88</v>
      </c>
      <c r="E17" s="20">
        <v>689233.42</v>
      </c>
      <c r="F17" s="41">
        <f t="shared" si="0"/>
        <v>-1255.4599999999627</v>
      </c>
      <c r="G17" s="17">
        <v>79724.67</v>
      </c>
      <c r="H17" s="20">
        <v>724456.4</v>
      </c>
      <c r="I17" s="41">
        <f t="shared" si="1"/>
        <v>32666.640000000014</v>
      </c>
      <c r="N17" s="41">
        <f t="shared" si="2"/>
        <v>-47058.029999999984</v>
      </c>
    </row>
    <row r="18" spans="1:14" s="23" customFormat="1" ht="18" customHeight="1">
      <c r="A18" s="36">
        <v>13</v>
      </c>
      <c r="B18" s="39">
        <v>4</v>
      </c>
      <c r="C18" s="22">
        <v>29784</v>
      </c>
      <c r="D18" s="17">
        <v>631851.56</v>
      </c>
      <c r="E18" s="17">
        <v>615827.51</v>
      </c>
      <c r="F18" s="40">
        <f t="shared" si="0"/>
        <v>-16024.050000000047</v>
      </c>
      <c r="G18" s="17">
        <v>66253.85</v>
      </c>
      <c r="H18" s="17">
        <v>608716.79</v>
      </c>
      <c r="I18" s="40">
        <f t="shared" si="1"/>
        <v>52918.77000000002</v>
      </c>
      <c r="N18" s="40">
        <f t="shared" si="2"/>
        <v>-13335.079999999987</v>
      </c>
    </row>
    <row r="19" spans="1:14" s="23" customFormat="1" ht="18" customHeight="1">
      <c r="A19" s="36">
        <v>14</v>
      </c>
      <c r="B19" s="39" t="s">
        <v>7</v>
      </c>
      <c r="C19" s="22">
        <v>69713.27</v>
      </c>
      <c r="D19" s="17">
        <v>623473.81</v>
      </c>
      <c r="E19" s="17">
        <v>421009.96</v>
      </c>
      <c r="F19" s="40">
        <f t="shared" si="0"/>
        <v>-202463.85000000003</v>
      </c>
      <c r="G19" s="17">
        <v>508763.93</v>
      </c>
      <c r="H19" s="17">
        <v>813527.6</v>
      </c>
      <c r="I19" s="40">
        <f t="shared" si="1"/>
        <v>-120340.5199999999</v>
      </c>
      <c r="N19" s="40">
        <f t="shared" si="2"/>
        <v>-629104.45</v>
      </c>
    </row>
    <row r="20" spans="1:14" s="23" customFormat="1" ht="18" customHeight="1">
      <c r="A20" s="36">
        <v>15</v>
      </c>
      <c r="B20" s="39">
        <v>12</v>
      </c>
      <c r="C20" s="22">
        <v>33573.4</v>
      </c>
      <c r="D20" s="17">
        <v>547551.07</v>
      </c>
      <c r="E20" s="17">
        <v>557918.34</v>
      </c>
      <c r="F20" s="40">
        <f t="shared" si="0"/>
        <v>10367.270000000019</v>
      </c>
      <c r="G20" s="17">
        <v>92704.33</v>
      </c>
      <c r="H20" s="17">
        <v>564848.42</v>
      </c>
      <c r="I20" s="40">
        <f t="shared" si="1"/>
        <v>16276.04999999993</v>
      </c>
      <c r="N20" s="40">
        <f t="shared" si="2"/>
        <v>-76428.28000000007</v>
      </c>
    </row>
    <row r="21" spans="1:14" s="23" customFormat="1" ht="18" customHeight="1">
      <c r="A21" s="36">
        <v>16</v>
      </c>
      <c r="B21" s="39">
        <v>14</v>
      </c>
      <c r="C21" s="22">
        <v>20317.65</v>
      </c>
      <c r="D21" s="17">
        <v>719060.86</v>
      </c>
      <c r="E21" s="17">
        <v>652816.39</v>
      </c>
      <c r="F21" s="40">
        <f t="shared" si="0"/>
        <v>-66244.46999999997</v>
      </c>
      <c r="G21" s="17">
        <v>154839.25</v>
      </c>
      <c r="H21" s="17">
        <v>715919.28</v>
      </c>
      <c r="I21" s="40">
        <f t="shared" si="1"/>
        <v>23459.22999999998</v>
      </c>
      <c r="N21" s="40">
        <f t="shared" si="2"/>
        <v>-131380.02000000002</v>
      </c>
    </row>
    <row r="22" spans="1:14" s="23" customFormat="1" ht="18" customHeight="1">
      <c r="A22" s="36">
        <v>17</v>
      </c>
      <c r="B22" s="39">
        <v>18</v>
      </c>
      <c r="C22" s="22">
        <v>-61994.55</v>
      </c>
      <c r="D22" s="17">
        <v>605848.37</v>
      </c>
      <c r="E22" s="17">
        <v>601433.94</v>
      </c>
      <c r="F22" s="40">
        <f t="shared" si="0"/>
        <v>-4414.430000000051</v>
      </c>
      <c r="G22" s="17">
        <v>21112.78</v>
      </c>
      <c r="H22" s="17">
        <v>620993.95</v>
      </c>
      <c r="I22" s="40">
        <f t="shared" si="1"/>
        <v>-77140.13</v>
      </c>
      <c r="N22" s="40">
        <f t="shared" si="2"/>
        <v>-98252.91</v>
      </c>
    </row>
    <row r="23" spans="1:14" s="23" customFormat="1" ht="18" customHeight="1">
      <c r="A23" s="36">
        <v>18</v>
      </c>
      <c r="B23" s="36">
        <v>20</v>
      </c>
      <c r="C23" s="22">
        <v>38636.88</v>
      </c>
      <c r="D23" s="17">
        <v>777226.24</v>
      </c>
      <c r="E23" s="17">
        <v>621501.64</v>
      </c>
      <c r="F23" s="40">
        <f t="shared" si="0"/>
        <v>-155724.59999999998</v>
      </c>
      <c r="G23" s="17">
        <v>220017.81</v>
      </c>
      <c r="H23" s="17">
        <v>739989.65</v>
      </c>
      <c r="I23" s="40">
        <f t="shared" si="1"/>
        <v>75873.46999999997</v>
      </c>
      <c r="J23" s="44"/>
      <c r="K23" s="44"/>
      <c r="L23" s="44"/>
      <c r="M23" s="44"/>
      <c r="N23" s="40">
        <f t="shared" si="2"/>
        <v>-144144.34000000003</v>
      </c>
    </row>
    <row r="24" spans="1:14" s="23" customFormat="1" ht="18" customHeight="1">
      <c r="A24" s="36">
        <v>19</v>
      </c>
      <c r="B24" s="43" t="s">
        <v>8</v>
      </c>
      <c r="C24" s="19">
        <v>90540.96</v>
      </c>
      <c r="D24" s="20">
        <v>604769.73</v>
      </c>
      <c r="E24" s="20">
        <v>553462.32</v>
      </c>
      <c r="F24" s="41">
        <f t="shared" si="0"/>
        <v>-51307.41000000003</v>
      </c>
      <c r="G24" s="17">
        <v>146568.38</v>
      </c>
      <c r="H24" s="20">
        <v>587618.69</v>
      </c>
      <c r="I24" s="41">
        <f t="shared" si="1"/>
        <v>107692</v>
      </c>
      <c r="N24" s="41">
        <f t="shared" si="2"/>
        <v>-38876.380000000005</v>
      </c>
    </row>
    <row r="25" spans="1:14" s="23" customFormat="1" ht="18" customHeight="1">
      <c r="A25" s="36">
        <v>20</v>
      </c>
      <c r="B25" s="39">
        <v>10</v>
      </c>
      <c r="C25" s="22">
        <v>-237915.1</v>
      </c>
      <c r="D25" s="17">
        <v>921030.32</v>
      </c>
      <c r="E25" s="17">
        <v>917119.45</v>
      </c>
      <c r="F25" s="40">
        <f t="shared" si="0"/>
        <v>-3910.8699999999953</v>
      </c>
      <c r="G25" s="17">
        <v>125361.02</v>
      </c>
      <c r="H25" s="17">
        <v>911905.03</v>
      </c>
      <c r="I25" s="40">
        <f t="shared" si="1"/>
        <v>-228789.81000000006</v>
      </c>
      <c r="N25" s="40">
        <f t="shared" si="2"/>
        <v>-354150.8300000001</v>
      </c>
    </row>
    <row r="26" spans="1:14" s="23" customFormat="1" ht="18" customHeight="1">
      <c r="A26" s="36">
        <v>21</v>
      </c>
      <c r="B26" s="39" t="s">
        <v>9</v>
      </c>
      <c r="C26" s="22">
        <v>-145055.06</v>
      </c>
      <c r="D26" s="17">
        <v>1208782.4</v>
      </c>
      <c r="E26" s="17">
        <v>866646.37</v>
      </c>
      <c r="F26" s="40">
        <f t="shared" si="0"/>
        <v>-342136.0299999999</v>
      </c>
      <c r="G26" s="17">
        <v>49353.02</v>
      </c>
      <c r="H26" s="17">
        <v>876355.3</v>
      </c>
      <c r="I26" s="40">
        <f t="shared" si="1"/>
        <v>187372.0399999998</v>
      </c>
      <c r="N26" s="40">
        <f t="shared" si="2"/>
        <v>138019.01999999981</v>
      </c>
    </row>
    <row r="27" spans="1:14" s="23" customFormat="1" ht="18" customHeight="1">
      <c r="A27" s="36">
        <v>22</v>
      </c>
      <c r="B27" s="39">
        <v>14</v>
      </c>
      <c r="C27" s="22">
        <v>60019.56</v>
      </c>
      <c r="D27" s="17">
        <v>884921.73</v>
      </c>
      <c r="E27" s="17">
        <v>850845.66</v>
      </c>
      <c r="F27" s="40">
        <f t="shared" si="0"/>
        <v>-34076.06999999995</v>
      </c>
      <c r="G27" s="17">
        <v>93333.08</v>
      </c>
      <c r="H27" s="17">
        <v>844881.83</v>
      </c>
      <c r="I27" s="40">
        <f t="shared" si="1"/>
        <v>100059.46000000008</v>
      </c>
      <c r="N27" s="40">
        <f t="shared" si="2"/>
        <v>6726.380000000077</v>
      </c>
    </row>
    <row r="28" spans="1:14" s="23" customFormat="1" ht="18" customHeight="1">
      <c r="A28" s="36">
        <v>23</v>
      </c>
      <c r="B28" s="39" t="s">
        <v>10</v>
      </c>
      <c r="C28" s="22">
        <v>124424.81</v>
      </c>
      <c r="D28" s="17">
        <v>1314376.08</v>
      </c>
      <c r="E28" s="17">
        <v>1258436.88</v>
      </c>
      <c r="F28" s="40">
        <f t="shared" si="0"/>
        <v>-55939.200000000186</v>
      </c>
      <c r="G28" s="17">
        <v>159953.23</v>
      </c>
      <c r="H28" s="17">
        <v>1556126.54</v>
      </c>
      <c r="I28" s="40">
        <f t="shared" si="1"/>
        <v>-117325.6499999999</v>
      </c>
      <c r="N28" s="40">
        <f t="shared" si="2"/>
        <v>-277278.8799999999</v>
      </c>
    </row>
    <row r="29" spans="1:14" s="23" customFormat="1" ht="18" customHeight="1">
      <c r="A29" s="36">
        <v>24</v>
      </c>
      <c r="B29" s="39">
        <v>16</v>
      </c>
      <c r="C29" s="22">
        <v>63004.56</v>
      </c>
      <c r="D29" s="17">
        <v>874040.86</v>
      </c>
      <c r="E29" s="17">
        <v>832396.52</v>
      </c>
      <c r="F29" s="40">
        <f>E29-D29</f>
        <v>-41644.33999999997</v>
      </c>
      <c r="G29" s="17">
        <v>84272.78</v>
      </c>
      <c r="H29" s="17">
        <v>884133.21</v>
      </c>
      <c r="I29" s="40">
        <f t="shared" si="1"/>
        <v>52912.20999999996</v>
      </c>
      <c r="N29" s="40">
        <f t="shared" si="2"/>
        <v>-31360.570000000036</v>
      </c>
    </row>
    <row r="30" spans="1:14" s="23" customFormat="1" ht="18" customHeight="1">
      <c r="A30" s="36">
        <v>25</v>
      </c>
      <c r="B30" s="39">
        <v>17</v>
      </c>
      <c r="C30" s="22">
        <v>-5331.96</v>
      </c>
      <c r="D30" s="17">
        <v>612348.96</v>
      </c>
      <c r="E30" s="17">
        <v>715438.5</v>
      </c>
      <c r="F30" s="40">
        <f t="shared" si="0"/>
        <v>103089.54000000004</v>
      </c>
      <c r="G30" s="17">
        <v>44148.57</v>
      </c>
      <c r="H30" s="17">
        <v>577353.14</v>
      </c>
      <c r="I30" s="40">
        <f t="shared" si="1"/>
        <v>29663.859999999986</v>
      </c>
      <c r="N30" s="40">
        <f t="shared" si="2"/>
        <v>-14484.710000000014</v>
      </c>
    </row>
    <row r="31" spans="1:14" s="23" customFormat="1" ht="18" customHeight="1">
      <c r="A31" s="36">
        <v>26</v>
      </c>
      <c r="B31" s="39">
        <v>18</v>
      </c>
      <c r="C31" s="22">
        <v>57609.3</v>
      </c>
      <c r="D31" s="17">
        <v>738896.78</v>
      </c>
      <c r="E31" s="17">
        <v>738526.49</v>
      </c>
      <c r="F31" s="40">
        <f t="shared" si="0"/>
        <v>-370.29000000003725</v>
      </c>
      <c r="G31" s="17">
        <v>48921.45</v>
      </c>
      <c r="H31" s="17">
        <v>731851.29</v>
      </c>
      <c r="I31" s="40">
        <f t="shared" si="1"/>
        <v>64654.79000000004</v>
      </c>
      <c r="N31" s="40">
        <f t="shared" si="2"/>
        <v>15733.34000000004</v>
      </c>
    </row>
    <row r="32" spans="1:14" s="23" customFormat="1" ht="18" customHeight="1">
      <c r="A32" s="36">
        <v>27</v>
      </c>
      <c r="B32" s="39">
        <v>19</v>
      </c>
      <c r="C32" s="22">
        <v>118281.82</v>
      </c>
      <c r="D32" s="17">
        <v>896494.27</v>
      </c>
      <c r="E32" s="17">
        <v>808406.59</v>
      </c>
      <c r="F32" s="40">
        <f t="shared" si="0"/>
        <v>-88087.68000000005</v>
      </c>
      <c r="G32" s="17">
        <v>211363.91</v>
      </c>
      <c r="H32" s="17">
        <v>890472.76</v>
      </c>
      <c r="I32" s="40">
        <f t="shared" si="1"/>
        <v>124303.33000000007</v>
      </c>
      <c r="N32" s="40">
        <f>I32-G32</f>
        <v>-87060.57999999993</v>
      </c>
    </row>
    <row r="33" spans="1:14" s="23" customFormat="1" ht="18" customHeight="1">
      <c r="A33" s="36">
        <v>28</v>
      </c>
      <c r="B33" s="39">
        <v>20</v>
      </c>
      <c r="C33" s="22">
        <v>18602.44</v>
      </c>
      <c r="D33" s="17">
        <v>747722.46</v>
      </c>
      <c r="E33" s="17">
        <v>728990.38</v>
      </c>
      <c r="F33" s="40">
        <f t="shared" si="0"/>
        <v>-18732.079999999958</v>
      </c>
      <c r="G33" s="17">
        <v>82846.87</v>
      </c>
      <c r="H33" s="17">
        <v>778280.67</v>
      </c>
      <c r="I33" s="40">
        <f t="shared" si="1"/>
        <v>-11955.770000000135</v>
      </c>
      <c r="N33" s="40">
        <f t="shared" si="2"/>
        <v>-94802.64000000013</v>
      </c>
    </row>
    <row r="34" spans="1:14" s="23" customFormat="1" ht="18" customHeight="1">
      <c r="A34" s="36">
        <v>29</v>
      </c>
      <c r="B34" s="39">
        <v>21</v>
      </c>
      <c r="C34" s="22">
        <v>10624.53</v>
      </c>
      <c r="D34" s="17">
        <v>842086.62</v>
      </c>
      <c r="E34" s="17">
        <v>866882.17</v>
      </c>
      <c r="F34" s="40">
        <f t="shared" si="0"/>
        <v>24795.550000000047</v>
      </c>
      <c r="G34" s="17">
        <v>65879.2</v>
      </c>
      <c r="H34" s="17">
        <v>944700.69</v>
      </c>
      <c r="I34" s="40">
        <f t="shared" si="1"/>
        <v>-91989.53999999992</v>
      </c>
      <c r="N34" s="40">
        <f t="shared" si="2"/>
        <v>-157868.73999999993</v>
      </c>
    </row>
    <row r="35" spans="1:14" s="23" customFormat="1" ht="18" customHeight="1">
      <c r="A35" s="36">
        <v>30</v>
      </c>
      <c r="B35" s="39">
        <v>22</v>
      </c>
      <c r="C35" s="22">
        <v>-26293.66</v>
      </c>
      <c r="D35" s="17">
        <v>962918.37</v>
      </c>
      <c r="E35" s="17">
        <v>936784.58</v>
      </c>
      <c r="F35" s="40">
        <f t="shared" si="0"/>
        <v>-26133.790000000037</v>
      </c>
      <c r="G35" s="17">
        <v>256265.34</v>
      </c>
      <c r="H35" s="17">
        <v>1000412.45</v>
      </c>
      <c r="I35" s="40">
        <f t="shared" si="1"/>
        <v>-63787.73999999999</v>
      </c>
      <c r="N35" s="40">
        <f t="shared" si="2"/>
        <v>-320053.07999999996</v>
      </c>
    </row>
    <row r="36" spans="1:14" s="23" customFormat="1" ht="18" customHeight="1">
      <c r="A36" s="36">
        <v>31</v>
      </c>
      <c r="B36" s="36">
        <v>25</v>
      </c>
      <c r="C36" s="22">
        <v>22767.88</v>
      </c>
      <c r="D36" s="17">
        <v>891938.98</v>
      </c>
      <c r="E36" s="17">
        <v>852109.5</v>
      </c>
      <c r="F36" s="40">
        <f t="shared" si="0"/>
        <v>-39829.47999999998</v>
      </c>
      <c r="G36" s="17">
        <v>93873.06</v>
      </c>
      <c r="H36" s="17">
        <v>916801.58</v>
      </c>
      <c r="I36" s="40">
        <f t="shared" si="1"/>
        <v>-2094.719999999972</v>
      </c>
      <c r="J36" s="44"/>
      <c r="K36" s="44"/>
      <c r="L36" s="44"/>
      <c r="M36" s="44"/>
      <c r="N36" s="40">
        <f t="shared" si="2"/>
        <v>-95967.77999999997</v>
      </c>
    </row>
    <row r="37" spans="1:14" s="23" customFormat="1" ht="18" customHeight="1">
      <c r="A37" s="36">
        <v>32</v>
      </c>
      <c r="B37" s="43" t="s">
        <v>11</v>
      </c>
      <c r="C37" s="19">
        <v>-14884.77</v>
      </c>
      <c r="D37" s="20">
        <v>750865.66</v>
      </c>
      <c r="E37" s="20">
        <v>765271.52</v>
      </c>
      <c r="F37" s="41">
        <f t="shared" si="0"/>
        <v>14405.859999999986</v>
      </c>
      <c r="G37" s="17">
        <v>255104.82</v>
      </c>
      <c r="H37" s="20">
        <v>745502.13</v>
      </c>
      <c r="I37" s="41">
        <f t="shared" si="1"/>
        <v>-9521.23999999999</v>
      </c>
      <c r="N37" s="41">
        <f t="shared" si="2"/>
        <v>-264626.06</v>
      </c>
    </row>
    <row r="38" spans="1:14" s="23" customFormat="1" ht="18" customHeight="1">
      <c r="A38" s="36">
        <v>33</v>
      </c>
      <c r="B38" s="39">
        <v>104</v>
      </c>
      <c r="C38" s="22">
        <v>-95460.71</v>
      </c>
      <c r="D38" s="17">
        <v>650144.79</v>
      </c>
      <c r="E38" s="17">
        <v>916843.03</v>
      </c>
      <c r="F38" s="40">
        <f t="shared" si="0"/>
        <v>266698.24</v>
      </c>
      <c r="G38" s="17">
        <v>262306.49</v>
      </c>
      <c r="H38" s="17">
        <v>692012.85</v>
      </c>
      <c r="I38" s="40">
        <f aca="true" t="shared" si="3" ref="I38:I43">C38+D38-H38</f>
        <v>-137328.7699999999</v>
      </c>
      <c r="J38" s="44"/>
      <c r="K38" s="44"/>
      <c r="L38" s="44"/>
      <c r="M38" s="44"/>
      <c r="N38" s="40">
        <f t="shared" si="2"/>
        <v>-399635.2599999999</v>
      </c>
    </row>
    <row r="39" spans="1:14" s="23" customFormat="1" ht="18" customHeight="1">
      <c r="A39" s="36">
        <v>34</v>
      </c>
      <c r="B39" s="43" t="s">
        <v>18</v>
      </c>
      <c r="C39" s="19">
        <v>18328.46</v>
      </c>
      <c r="D39" s="20">
        <v>62624.76</v>
      </c>
      <c r="E39" s="20">
        <v>54572.93</v>
      </c>
      <c r="F39" s="41">
        <f t="shared" si="0"/>
        <v>-8051.830000000002</v>
      </c>
      <c r="G39" s="17">
        <v>36248.06</v>
      </c>
      <c r="H39" s="20">
        <v>55228.68</v>
      </c>
      <c r="I39" s="41">
        <f t="shared" si="3"/>
        <v>25724.54</v>
      </c>
      <c r="N39" s="41">
        <f t="shared" si="2"/>
        <v>-10523.519999999997</v>
      </c>
    </row>
    <row r="40" spans="1:14" s="23" customFormat="1" ht="18" customHeight="1">
      <c r="A40" s="36">
        <v>35</v>
      </c>
      <c r="B40" s="39">
        <v>24</v>
      </c>
      <c r="C40" s="22">
        <v>14725.51</v>
      </c>
      <c r="D40" s="17">
        <v>60068.1</v>
      </c>
      <c r="E40" s="17">
        <v>40364.71</v>
      </c>
      <c r="F40" s="40">
        <f t="shared" si="0"/>
        <v>-19703.39</v>
      </c>
      <c r="G40" s="17">
        <v>43485.96</v>
      </c>
      <c r="H40" s="17">
        <v>51169.42</v>
      </c>
      <c r="I40" s="40">
        <f t="shared" si="3"/>
        <v>23624.190000000002</v>
      </c>
      <c r="N40" s="40">
        <f t="shared" si="2"/>
        <v>-19861.769999999997</v>
      </c>
    </row>
    <row r="41" spans="1:14" s="23" customFormat="1" ht="18" customHeight="1">
      <c r="A41" s="36">
        <v>36</v>
      </c>
      <c r="B41" s="39">
        <v>26</v>
      </c>
      <c r="C41" s="22">
        <v>11216.71</v>
      </c>
      <c r="D41" s="17">
        <v>67917.33</v>
      </c>
      <c r="E41" s="17">
        <v>60490.14</v>
      </c>
      <c r="F41" s="40">
        <f t="shared" si="0"/>
        <v>-7427.190000000002</v>
      </c>
      <c r="G41" s="17">
        <v>29253.95</v>
      </c>
      <c r="H41" s="17">
        <v>61554.64</v>
      </c>
      <c r="I41" s="40">
        <f t="shared" si="3"/>
        <v>17579.40000000001</v>
      </c>
      <c r="N41" s="40">
        <f t="shared" si="2"/>
        <v>-11674.549999999992</v>
      </c>
    </row>
    <row r="42" spans="1:14" s="23" customFormat="1" ht="18" customHeight="1">
      <c r="A42" s="36">
        <v>37</v>
      </c>
      <c r="B42" s="36">
        <v>28</v>
      </c>
      <c r="C42" s="22">
        <v>29886.7</v>
      </c>
      <c r="D42" s="17">
        <v>204761.46</v>
      </c>
      <c r="E42" s="17">
        <v>186523.11</v>
      </c>
      <c r="F42" s="40">
        <f t="shared" si="0"/>
        <v>-18238.350000000006</v>
      </c>
      <c r="G42" s="17">
        <v>45135.57</v>
      </c>
      <c r="H42" s="17">
        <v>185210.9</v>
      </c>
      <c r="I42" s="40">
        <f t="shared" si="3"/>
        <v>49437.26000000001</v>
      </c>
      <c r="J42" s="44"/>
      <c r="K42" s="44"/>
      <c r="L42" s="44"/>
      <c r="M42" s="44"/>
      <c r="N42" s="40">
        <f t="shared" si="2"/>
        <v>4301.69000000001</v>
      </c>
    </row>
    <row r="43" spans="1:14" s="23" customFormat="1" ht="18" customHeight="1">
      <c r="A43" s="36">
        <v>38</v>
      </c>
      <c r="B43" s="45" t="s">
        <v>19</v>
      </c>
      <c r="C43" s="17">
        <v>-242817.93</v>
      </c>
      <c r="D43" s="18">
        <v>596919.43</v>
      </c>
      <c r="E43" s="18">
        <v>539059.14</v>
      </c>
      <c r="F43" s="40">
        <f t="shared" si="0"/>
        <v>-57860.29000000004</v>
      </c>
      <c r="G43" s="17">
        <v>129366.35</v>
      </c>
      <c r="H43" s="18">
        <v>699379.26</v>
      </c>
      <c r="I43" s="40">
        <f t="shared" si="3"/>
        <v>-345277.75999999995</v>
      </c>
      <c r="J43" s="46"/>
      <c r="K43" s="46"/>
      <c r="L43" s="46"/>
      <c r="M43" s="46"/>
      <c r="N43" s="40">
        <f t="shared" si="2"/>
        <v>-474644.11</v>
      </c>
    </row>
    <row r="44" spans="1:14" s="23" customFormat="1" ht="18" customHeight="1">
      <c r="A44" s="36">
        <v>39</v>
      </c>
      <c r="B44" s="45" t="s">
        <v>23</v>
      </c>
      <c r="C44" s="17">
        <v>96516.29</v>
      </c>
      <c r="D44" s="18">
        <v>631165.95</v>
      </c>
      <c r="E44" s="18">
        <v>716435.34</v>
      </c>
      <c r="F44" s="40">
        <f t="shared" si="0"/>
        <v>85269.39000000001</v>
      </c>
      <c r="G44" s="17">
        <v>126990.22</v>
      </c>
      <c r="H44" s="18">
        <v>567377.29</v>
      </c>
      <c r="I44" s="40">
        <f t="shared" si="1"/>
        <v>160304.94999999995</v>
      </c>
      <c r="J44" s="46"/>
      <c r="K44" s="46"/>
      <c r="L44" s="46"/>
      <c r="M44" s="46"/>
      <c r="N44" s="40">
        <f t="shared" si="2"/>
        <v>33314.72999999995</v>
      </c>
    </row>
    <row r="45" spans="1:14" s="23" customFormat="1" ht="18" customHeight="1" thickBot="1">
      <c r="A45" s="36">
        <v>40</v>
      </c>
      <c r="B45" s="43" t="s">
        <v>24</v>
      </c>
      <c r="C45" s="19">
        <v>-11925.28</v>
      </c>
      <c r="D45" s="20">
        <v>652698.26</v>
      </c>
      <c r="E45" s="20">
        <v>619769.59</v>
      </c>
      <c r="F45" s="41">
        <f t="shared" si="0"/>
        <v>-32928.67000000004</v>
      </c>
      <c r="G45" s="47">
        <v>86606.04</v>
      </c>
      <c r="H45" s="20">
        <v>650367.65</v>
      </c>
      <c r="I45" s="41">
        <f>C45+D45-H45</f>
        <v>-9594.670000000042</v>
      </c>
      <c r="N45" s="42">
        <f t="shared" si="2"/>
        <v>-96200.71000000004</v>
      </c>
    </row>
    <row r="46" spans="1:14" s="25" customFormat="1" ht="15.75" thickBot="1">
      <c r="A46" s="24"/>
      <c r="B46" s="24" t="s">
        <v>16</v>
      </c>
      <c r="C46" s="27">
        <f aca="true" t="shared" si="4" ref="C46:I46">SUM(C6:C45)</f>
        <v>738484.9100000001</v>
      </c>
      <c r="D46" s="28">
        <f t="shared" si="4"/>
        <v>31383876.340000004</v>
      </c>
      <c r="E46" s="29">
        <f t="shared" si="4"/>
        <v>30247525.84</v>
      </c>
      <c r="F46" s="31">
        <f t="shared" si="4"/>
        <v>-1136350.4999999995</v>
      </c>
      <c r="G46" s="48">
        <f>G6+G7+G8+G9+G10+G11+G12+G13+G14+G15+G16+G17+G18+G19+G20+G21+G22+G23+G24+G25+G26+G27+G28+G29+G30+G31+G32+G33+G34+G35+G36+G37+G38+G39+G40+G41+G42+G43+G44+G45</f>
        <v>4952685.819999999</v>
      </c>
      <c r="H46" s="33">
        <f t="shared" si="4"/>
        <v>31434667.890000004</v>
      </c>
      <c r="I46" s="32">
        <f t="shared" si="4"/>
        <v>687693.3600000002</v>
      </c>
      <c r="J46" s="30"/>
      <c r="K46" s="30"/>
      <c r="L46" s="30"/>
      <c r="M46" s="30"/>
      <c r="N46" s="35">
        <f>SUM(N6:N45)</f>
        <v>-4264992.46</v>
      </c>
    </row>
    <row r="47" spans="1:4" ht="15">
      <c r="A47" s="15"/>
      <c r="B47" s="5"/>
      <c r="C47" s="5"/>
      <c r="D47" s="4"/>
    </row>
    <row r="48" spans="1:3" ht="40.5" customHeight="1">
      <c r="A48" s="3"/>
      <c r="B48" s="5"/>
      <c r="C48" s="5"/>
    </row>
    <row r="49" spans="1:14" ht="15">
      <c r="A49" s="50" t="s">
        <v>25</v>
      </c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</row>
  </sheetData>
  <sheetProtection/>
  <mergeCells count="2">
    <mergeCell ref="A2:I2"/>
    <mergeCell ref="A49:N49"/>
  </mergeCells>
  <printOptions/>
  <pageMargins left="0.2" right="0.16" top="0.6299212598425197" bottom="0.62" header="0.4724409448818898" footer="0.76"/>
  <pageSetup horizontalDpi="600" verticalDpi="600" orientation="landscape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ekonomist</dc:creator>
  <cp:keywords/>
  <dc:description/>
  <cp:lastModifiedBy>Ekonomist</cp:lastModifiedBy>
  <cp:lastPrinted>2018-06-05T11:07:18Z</cp:lastPrinted>
  <dcterms:created xsi:type="dcterms:W3CDTF">2012-12-20T12:34:59Z</dcterms:created>
  <dcterms:modified xsi:type="dcterms:W3CDTF">2018-06-05T11:39:46Z</dcterms:modified>
  <cp:category/>
  <cp:version/>
  <cp:contentType/>
  <cp:contentStatus/>
</cp:coreProperties>
</file>